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911" yWindow="255" windowWidth="27795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<sst xmlns="http://schemas.openxmlformats.org/spreadsheetml/2006/main" count="84" uniqueCount="50">
  <si>
    <t>Cu2O</t>
  </si>
  <si>
    <t>Total</t>
  </si>
  <si>
    <t>CuO</t>
  </si>
  <si>
    <t>Cuprous Oxide</t>
  </si>
  <si>
    <t>Cupic Oxide</t>
  </si>
  <si>
    <t>Relative Strength</t>
  </si>
  <si>
    <t>Atomic Mass</t>
  </si>
  <si>
    <t>Copper</t>
  </si>
  <si>
    <t>Oxygen</t>
  </si>
  <si>
    <t xml:space="preserve"> # Atoms</t>
  </si>
  <si>
    <t># Atoms</t>
  </si>
  <si>
    <t>Carbon</t>
  </si>
  <si>
    <t>CuCO3</t>
  </si>
  <si>
    <t>Cupric Carbonate</t>
  </si>
  <si>
    <t>Red Copper Oxide</t>
  </si>
  <si>
    <t>Black Copper Oxide</t>
  </si>
  <si>
    <t>Copper Carbonate</t>
  </si>
  <si>
    <t>Red Iron Oxide</t>
  </si>
  <si>
    <t>Fe2O3</t>
  </si>
  <si>
    <t>Iron</t>
  </si>
  <si>
    <t>Black Iron Oxide</t>
  </si>
  <si>
    <t>FeO</t>
  </si>
  <si>
    <t>Ferric Oxide</t>
  </si>
  <si>
    <t>Fe3O4</t>
  </si>
  <si>
    <t>Ferrous Oxide</t>
  </si>
  <si>
    <t>"Cobalt" Types</t>
  </si>
  <si>
    <t>Co3O4</t>
  </si>
  <si>
    <t>CoCO3</t>
  </si>
  <si>
    <t>Cobalt Carbonate</t>
  </si>
  <si>
    <t>Cobalt</t>
  </si>
  <si>
    <t>CoO</t>
  </si>
  <si>
    <t>Green Cobalt Oxide</t>
  </si>
  <si>
    <t>Blue Cobalt Oxide</t>
  </si>
  <si>
    <t>Back Cobalt Oxide</t>
  </si>
  <si>
    <t>Co2O3</t>
  </si>
  <si>
    <t>Black Nickel Oxide</t>
  </si>
  <si>
    <t>Ni2O3</t>
  </si>
  <si>
    <t>Nickel</t>
  </si>
  <si>
    <t>NiO</t>
  </si>
  <si>
    <r>
      <t>Bunsenite</t>
    </r>
    <r>
      <rPr>
        <sz val="10"/>
        <rFont val="Arial"/>
        <family val="0"/>
      </rPr>
      <t>, very rare</t>
    </r>
  </si>
  <si>
    <t>NiCO3</t>
  </si>
  <si>
    <t>Green Nickel Carbonate</t>
  </si>
  <si>
    <t>Green Nickel Oxide</t>
  </si>
  <si>
    <t>"Copper" Sources</t>
  </si>
  <si>
    <t>"Iron" Sources</t>
  </si>
  <si>
    <t>"Nickel" Sources</t>
  </si>
  <si>
    <t>PDH</t>
  </si>
  <si>
    <t>Colorant Sources</t>
  </si>
  <si>
    <t xml:space="preserve"> (Magnetite)</t>
  </si>
  <si>
    <t>Ferrous-ferric Oxide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</si>
</sst>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0000000000000%"/>
    <numFmt numFmtId="172" formatCode="0.000000000000000%"/>
    <numFmt numFmtId="173" formatCode="0.0000000000000000%"/>
    <numFmt numFmtId="174" formatCode="0.00000000000000000%"/>
    <numFmt numFmtId="175" formatCode="0.0000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/d/yy"/>
  </numFmts>
  <fonts count="3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W15" sqref="W15"/>
    </sheetView>
  </sheetViews>
  <sheetFormatPr defaultColWidth="9.140625" defaultRowHeight="12.75"/>
  <cols>
    <col min="1" max="1" width="20.57421875" style="0" customWidth="1"/>
    <col min="3" max="3" width="15.28125" style="0" customWidth="1"/>
    <col min="4" max="4" width="3.57421875" style="0" customWidth="1"/>
    <col min="5" max="5" width="6.421875" style="0" customWidth="1"/>
    <col min="6" max="6" width="6.57421875" style="0" customWidth="1"/>
    <col min="7" max="7" width="2.00390625" style="0" customWidth="1"/>
    <col min="8" max="8" width="8.57421875" style="0" bestFit="1" customWidth="1"/>
    <col min="9" max="9" width="7.57421875" style="0" customWidth="1"/>
    <col min="10" max="10" width="3.00390625" style="0" customWidth="1"/>
    <col min="11" max="11" width="7.140625" style="0" customWidth="1"/>
    <col min="12" max="12" width="7.00390625" style="0" customWidth="1"/>
    <col min="13" max="13" width="4.00390625" style="0" customWidth="1"/>
    <col min="14" max="14" width="7.7109375" style="0" customWidth="1"/>
    <col min="15" max="15" width="6.8515625" style="0" customWidth="1"/>
    <col min="16" max="16" width="9.00390625" style="0" customWidth="1"/>
    <col min="17" max="17" width="2.140625" style="0" customWidth="1"/>
    <col min="18" max="18" width="7.8515625" style="0" customWidth="1"/>
    <col min="19" max="19" width="7.7109375" style="0" customWidth="1"/>
    <col min="20" max="20" width="6.7109375" style="0" customWidth="1"/>
  </cols>
  <sheetData>
    <row r="1" spans="1:21" ht="15">
      <c r="A1" s="8" t="s">
        <v>47</v>
      </c>
      <c r="T1" t="s">
        <v>46</v>
      </c>
      <c r="U1" s="7">
        <v>40956</v>
      </c>
    </row>
    <row r="3" spans="1:16" ht="15">
      <c r="A3" s="8" t="s">
        <v>25</v>
      </c>
      <c r="E3" s="3" t="s">
        <v>29</v>
      </c>
      <c r="F3" s="3"/>
      <c r="H3" s="3" t="s">
        <v>11</v>
      </c>
      <c r="I3" s="3"/>
      <c r="K3" s="3" t="s">
        <v>8</v>
      </c>
      <c r="L3" s="3"/>
      <c r="O3" s="3" t="s">
        <v>1</v>
      </c>
      <c r="P3" s="3"/>
    </row>
    <row r="4" spans="5:20" s="5" customFormat="1" ht="27" customHeight="1">
      <c r="E4" s="5" t="s">
        <v>10</v>
      </c>
      <c r="F4" s="5" t="s">
        <v>6</v>
      </c>
      <c r="H4" s="5" t="s">
        <v>10</v>
      </c>
      <c r="I4" s="5" t="s">
        <v>6</v>
      </c>
      <c r="K4" s="5" t="s">
        <v>10</v>
      </c>
      <c r="L4" s="5" t="s">
        <v>6</v>
      </c>
      <c r="O4" s="5" t="s">
        <v>6</v>
      </c>
      <c r="P4" s="5" t="str">
        <f>E3</f>
        <v>Cobalt</v>
      </c>
      <c r="R4" s="6" t="s">
        <v>5</v>
      </c>
      <c r="S4" s="6"/>
      <c r="T4" s="6"/>
    </row>
    <row r="5" spans="1:21" ht="12.75">
      <c r="A5" t="s">
        <v>31</v>
      </c>
      <c r="B5" t="s">
        <v>30</v>
      </c>
      <c r="E5">
        <v>1</v>
      </c>
      <c r="F5">
        <v>58.93</v>
      </c>
      <c r="K5">
        <v>1</v>
      </c>
      <c r="L5">
        <v>16</v>
      </c>
      <c r="O5">
        <f>(E5*F5)+(H5*I5)+(K5*L5)</f>
        <v>74.93</v>
      </c>
      <c r="P5" s="2">
        <f>(E5*F5)/O5</f>
        <v>0.7864673695449085</v>
      </c>
      <c r="Q5" s="1"/>
      <c r="R5" s="1">
        <f>P5/P5</f>
        <v>1</v>
      </c>
      <c r="S5" s="1">
        <f>P5/P6</f>
        <v>1.1067663152275455</v>
      </c>
      <c r="T5" s="1">
        <f>P5/P7</f>
        <v>1.0711775434850304</v>
      </c>
      <c r="U5" s="1">
        <f>P5/P8</f>
        <v>1.5872147337515012</v>
      </c>
    </row>
    <row r="6" spans="1:21" ht="12.75">
      <c r="A6" t="s">
        <v>33</v>
      </c>
      <c r="B6" t="s">
        <v>34</v>
      </c>
      <c r="E6">
        <v>2</v>
      </c>
      <c r="F6">
        <v>58.93</v>
      </c>
      <c r="K6">
        <v>3</v>
      </c>
      <c r="L6">
        <v>16</v>
      </c>
      <c r="O6">
        <f>(E6*F6)+(H6*I6)+(K6*L6)</f>
        <v>165.86</v>
      </c>
      <c r="P6" s="2">
        <f>(E6*F6)/O6</f>
        <v>0.7105993006149764</v>
      </c>
      <c r="Q6" s="1"/>
      <c r="R6" s="1">
        <f>P6/P5</f>
        <v>0.9035331002049922</v>
      </c>
      <c r="S6" s="1">
        <f>P6/P6</f>
        <v>1</v>
      </c>
      <c r="T6" s="1">
        <f>P6/P7</f>
        <v>0.9678443667349973</v>
      </c>
      <c r="U6" s="1">
        <f>P6/P8</f>
        <v>1.4341010490775352</v>
      </c>
    </row>
    <row r="7" spans="1:21" ht="12.75">
      <c r="A7" t="s">
        <v>32</v>
      </c>
      <c r="B7" t="s">
        <v>26</v>
      </c>
      <c r="E7">
        <v>3</v>
      </c>
      <c r="F7">
        <v>58.93</v>
      </c>
      <c r="K7">
        <v>4</v>
      </c>
      <c r="L7">
        <v>16</v>
      </c>
      <c r="O7">
        <f>(E7*F7)+(H7*I7)+(K7*L7)</f>
        <v>240.79</v>
      </c>
      <c r="P7" s="2">
        <f>(E7*F7)/O7</f>
        <v>0.7342082312388388</v>
      </c>
      <c r="Q7" s="1"/>
      <c r="R7" s="1">
        <f>P7/P5</f>
        <v>0.9335520578097098</v>
      </c>
      <c r="S7" s="1">
        <f>P7/P6</f>
        <v>1.0332239710951452</v>
      </c>
      <c r="T7" s="1">
        <f>P7/P7</f>
        <v>1</v>
      </c>
      <c r="U7" s="1">
        <f>P7/P8</f>
        <v>1.4817475808796046</v>
      </c>
    </row>
    <row r="8" spans="1:21" ht="12.75">
      <c r="A8" t="s">
        <v>28</v>
      </c>
      <c r="B8" t="s">
        <v>27</v>
      </c>
      <c r="E8">
        <v>1</v>
      </c>
      <c r="F8">
        <v>58.93</v>
      </c>
      <c r="H8">
        <v>1</v>
      </c>
      <c r="I8">
        <v>12</v>
      </c>
      <c r="K8">
        <v>3</v>
      </c>
      <c r="L8">
        <v>16</v>
      </c>
      <c r="O8">
        <f>(E8*F8)+(H8*I8)+(K8*L8)</f>
        <v>118.93</v>
      </c>
      <c r="P8" s="2">
        <f>(E8*F8)/O8</f>
        <v>0.4955015555368704</v>
      </c>
      <c r="Q8" s="1"/>
      <c r="R8" s="1">
        <f>P8/P5</f>
        <v>0.6300344740603717</v>
      </c>
      <c r="S8" s="1">
        <f>P8/P6</f>
        <v>0.6973009333221223</v>
      </c>
      <c r="T8" s="1">
        <f>P8/P7</f>
        <v>0.674878780234872</v>
      </c>
      <c r="U8" s="1">
        <f>P8/P8</f>
        <v>1</v>
      </c>
    </row>
    <row r="12" spans="1:16" ht="15">
      <c r="A12" s="8" t="s">
        <v>43</v>
      </c>
      <c r="E12" s="3" t="s">
        <v>7</v>
      </c>
      <c r="F12" s="3"/>
      <c r="H12" s="3" t="s">
        <v>11</v>
      </c>
      <c r="I12" s="3"/>
      <c r="K12" s="3" t="s">
        <v>8</v>
      </c>
      <c r="L12" s="3"/>
      <c r="O12" s="3" t="s">
        <v>1</v>
      </c>
      <c r="P12" s="3"/>
    </row>
    <row r="13" spans="5:20" s="5" customFormat="1" ht="30.75" customHeight="1">
      <c r="E13" s="5" t="s">
        <v>10</v>
      </c>
      <c r="F13" s="5" t="s">
        <v>6</v>
      </c>
      <c r="H13" s="5" t="s">
        <v>10</v>
      </c>
      <c r="I13" s="5" t="s">
        <v>6</v>
      </c>
      <c r="K13" s="5" t="s">
        <v>9</v>
      </c>
      <c r="L13" s="5" t="s">
        <v>6</v>
      </c>
      <c r="O13" s="5" t="s">
        <v>6</v>
      </c>
      <c r="P13" s="5" t="str">
        <f>E12</f>
        <v>Copper</v>
      </c>
      <c r="R13" s="6" t="s">
        <v>5</v>
      </c>
      <c r="S13" s="6"/>
      <c r="T13" s="6"/>
    </row>
    <row r="14" spans="1:20" ht="12.75">
      <c r="A14" t="s">
        <v>15</v>
      </c>
      <c r="B14" t="s">
        <v>2</v>
      </c>
      <c r="C14" t="s">
        <v>4</v>
      </c>
      <c r="E14">
        <v>1</v>
      </c>
      <c r="F14">
        <v>63.55</v>
      </c>
      <c r="K14">
        <v>1</v>
      </c>
      <c r="L14">
        <v>16</v>
      </c>
      <c r="O14">
        <f>(E14*F14)+(H14*I14)+(K14*L14)</f>
        <v>79.55</v>
      </c>
      <c r="P14" s="2">
        <f>(E14*F14)/O14</f>
        <v>0.7988686360779383</v>
      </c>
      <c r="Q14" s="1"/>
      <c r="R14" s="1">
        <f>P14/P14</f>
        <v>1</v>
      </c>
      <c r="S14" s="1">
        <f>P14/P15</f>
        <v>0.8994343180389691</v>
      </c>
      <c r="T14" s="1">
        <f>P14/P16</f>
        <v>1.5531112507856693</v>
      </c>
    </row>
    <row r="15" spans="1:20" ht="12.75">
      <c r="A15" t="s">
        <v>14</v>
      </c>
      <c r="B15" t="s">
        <v>0</v>
      </c>
      <c r="C15" t="s">
        <v>3</v>
      </c>
      <c r="E15">
        <v>2</v>
      </c>
      <c r="F15">
        <v>63.55</v>
      </c>
      <c r="K15">
        <v>1</v>
      </c>
      <c r="L15">
        <v>16</v>
      </c>
      <c r="O15">
        <f>(E15*F15)+(H15*I15)+(K15*L15)</f>
        <v>143.1</v>
      </c>
      <c r="P15" s="2">
        <f>(E15*F15)/O15</f>
        <v>0.8881900768693222</v>
      </c>
      <c r="Q15" s="1"/>
      <c r="R15" s="1">
        <f>P15/P14</f>
        <v>1.111809923130678</v>
      </c>
      <c r="S15" s="1">
        <f>P15/P15</f>
        <v>1</v>
      </c>
      <c r="T15" s="1">
        <f>P15/P16</f>
        <v>1.726764500349406</v>
      </c>
    </row>
    <row r="16" spans="1:20" ht="12.75">
      <c r="A16" t="s">
        <v>16</v>
      </c>
      <c r="B16" t="s">
        <v>12</v>
      </c>
      <c r="C16" t="s">
        <v>13</v>
      </c>
      <c r="E16">
        <v>1</v>
      </c>
      <c r="F16">
        <v>63.55</v>
      </c>
      <c r="H16">
        <v>1</v>
      </c>
      <c r="I16">
        <v>12</v>
      </c>
      <c r="K16">
        <v>3</v>
      </c>
      <c r="L16">
        <v>16</v>
      </c>
      <c r="O16">
        <f>(E16*F16)+(H16*I16)+(K16*L16)</f>
        <v>123.55</v>
      </c>
      <c r="P16" s="2">
        <f>(E16*F16)/O16</f>
        <v>0.5143666531768515</v>
      </c>
      <c r="R16" s="1">
        <f>P16/P14</f>
        <v>0.6438688789963578</v>
      </c>
      <c r="S16" s="1">
        <f>P16/P15</f>
        <v>0.5791177660866046</v>
      </c>
      <c r="T16" s="1">
        <v>1</v>
      </c>
    </row>
    <row r="17" spans="16:20" ht="12.75">
      <c r="P17" s="2"/>
      <c r="R17" s="1"/>
      <c r="S17" s="1"/>
      <c r="T17" s="1"/>
    </row>
    <row r="18" spans="16:20" ht="12.75">
      <c r="P18" s="2"/>
      <c r="R18" s="1"/>
      <c r="S18" s="1"/>
      <c r="T18" s="1"/>
    </row>
    <row r="20" spans="1:16" ht="15">
      <c r="A20" s="8" t="s">
        <v>44</v>
      </c>
      <c r="E20" s="3" t="s">
        <v>19</v>
      </c>
      <c r="F20" s="3"/>
      <c r="K20" s="3" t="s">
        <v>8</v>
      </c>
      <c r="L20" s="3"/>
      <c r="O20" s="3" t="s">
        <v>1</v>
      </c>
      <c r="P20" s="3"/>
    </row>
    <row r="21" spans="5:20" s="5" customFormat="1" ht="29.25" customHeight="1">
      <c r="E21" s="5" t="s">
        <v>10</v>
      </c>
      <c r="F21" s="5" t="s">
        <v>6</v>
      </c>
      <c r="K21" s="5" t="s">
        <v>9</v>
      </c>
      <c r="L21" s="5" t="s">
        <v>6</v>
      </c>
      <c r="O21" s="5" t="s">
        <v>6</v>
      </c>
      <c r="P21" s="5" t="str">
        <f>E20</f>
        <v>Iron</v>
      </c>
      <c r="R21" s="6" t="s">
        <v>5</v>
      </c>
      <c r="S21" s="6"/>
      <c r="T21" s="6"/>
    </row>
    <row r="22" spans="1:20" ht="12.75">
      <c r="A22" t="s">
        <v>20</v>
      </c>
      <c r="B22" t="s">
        <v>21</v>
      </c>
      <c r="C22" t="s">
        <v>24</v>
      </c>
      <c r="E22">
        <v>1</v>
      </c>
      <c r="F22">
        <v>55.84</v>
      </c>
      <c r="K22">
        <v>1</v>
      </c>
      <c r="L22">
        <v>16</v>
      </c>
      <c r="O22">
        <f>(E22*F22)+(H22*I22)+(K22*L22)</f>
        <v>71.84</v>
      </c>
      <c r="P22" s="2">
        <f>(E22*F22)/O22</f>
        <v>0.77728285077951</v>
      </c>
      <c r="Q22" s="1"/>
      <c r="R22" s="1">
        <f>P22/P22</f>
        <v>1</v>
      </c>
      <c r="S22" s="1">
        <f>P22/P23</f>
        <v>1.1113585746102448</v>
      </c>
      <c r="T22" s="1">
        <f>P22/P24</f>
        <v>1.0742390497401633</v>
      </c>
    </row>
    <row r="23" spans="1:20" ht="12.75">
      <c r="A23" t="s">
        <v>17</v>
      </c>
      <c r="B23" t="s">
        <v>18</v>
      </c>
      <c r="C23" t="s">
        <v>22</v>
      </c>
      <c r="E23">
        <v>2</v>
      </c>
      <c r="F23">
        <v>55.84</v>
      </c>
      <c r="K23">
        <v>3</v>
      </c>
      <c r="L23">
        <v>16</v>
      </c>
      <c r="O23">
        <f>(E23*F23)+(H23*I23)+(K23*L23)</f>
        <v>159.68</v>
      </c>
      <c r="P23" s="2">
        <f>(E23*F23)/O23</f>
        <v>0.6993987975951904</v>
      </c>
      <c r="Q23" s="1"/>
      <c r="R23" s="1">
        <f>P23/P22</f>
        <v>0.8997995991983969</v>
      </c>
      <c r="S23" s="1">
        <f>P23/P23</f>
        <v>1</v>
      </c>
      <c r="T23" s="1">
        <f>P23/P24</f>
        <v>0.9665998663994656</v>
      </c>
    </row>
    <row r="24" spans="1:20" ht="12.75">
      <c r="A24" t="s">
        <v>48</v>
      </c>
      <c r="B24" t="s">
        <v>23</v>
      </c>
      <c r="C24" t="s">
        <v>49</v>
      </c>
      <c r="E24">
        <v>3</v>
      </c>
      <c r="F24">
        <v>55.84</v>
      </c>
      <c r="K24">
        <v>4</v>
      </c>
      <c r="L24">
        <v>16</v>
      </c>
      <c r="O24">
        <f>(E24*F24)+(H24*I24)+(K24*L24)</f>
        <v>231.52</v>
      </c>
      <c r="P24" s="2">
        <f>(E24*F24)/O24</f>
        <v>0.72356599861783</v>
      </c>
      <c r="Q24" s="1"/>
      <c r="R24" s="1">
        <f>P24/P22</f>
        <v>0.9308914996544575</v>
      </c>
      <c r="S24" s="1">
        <f>P24/P23</f>
        <v>1.0345542501727711</v>
      </c>
      <c r="T24" s="1">
        <f>P24/P24</f>
        <v>1</v>
      </c>
    </row>
    <row r="28" spans="1:16" ht="15">
      <c r="A28" s="8" t="s">
        <v>45</v>
      </c>
      <c r="E28" s="3" t="s">
        <v>37</v>
      </c>
      <c r="F28" s="3"/>
      <c r="H28" s="3" t="s">
        <v>11</v>
      </c>
      <c r="I28" s="3"/>
      <c r="K28" s="3" t="s">
        <v>8</v>
      </c>
      <c r="L28" s="3"/>
      <c r="O28" s="3" t="s">
        <v>1</v>
      </c>
      <c r="P28" s="3"/>
    </row>
    <row r="29" spans="5:20" s="5" customFormat="1" ht="30" customHeight="1">
      <c r="E29" s="5" t="s">
        <v>10</v>
      </c>
      <c r="F29" s="5" t="s">
        <v>6</v>
      </c>
      <c r="H29" s="5" t="s">
        <v>10</v>
      </c>
      <c r="I29" s="5" t="s">
        <v>6</v>
      </c>
      <c r="K29" s="5" t="s">
        <v>9</v>
      </c>
      <c r="L29" s="5" t="s">
        <v>6</v>
      </c>
      <c r="O29" s="5" t="s">
        <v>6</v>
      </c>
      <c r="P29" s="5" t="str">
        <f>E28</f>
        <v>Nickel</v>
      </c>
      <c r="R29" s="6" t="s">
        <v>5</v>
      </c>
      <c r="S29" s="6"/>
      <c r="T29" s="6"/>
    </row>
    <row r="30" spans="1:20" ht="12.75">
      <c r="A30" t="s">
        <v>35</v>
      </c>
      <c r="B30" t="s">
        <v>36</v>
      </c>
      <c r="E30">
        <v>2</v>
      </c>
      <c r="F30">
        <v>58.69</v>
      </c>
      <c r="K30">
        <v>3</v>
      </c>
      <c r="L30">
        <v>16</v>
      </c>
      <c r="O30">
        <f>(E30*F30)+(H30*I30)+(K30*L30)</f>
        <v>165.38</v>
      </c>
      <c r="P30" s="2">
        <f>(E30*F30)/O30</f>
        <v>0.7097593421211754</v>
      </c>
      <c r="Q30" s="1"/>
      <c r="R30" s="1">
        <f>P30/P30</f>
        <v>1</v>
      </c>
      <c r="S30" s="1">
        <f>P30/P31</f>
        <v>0.9032531140403918</v>
      </c>
      <c r="T30" s="1">
        <f>P30/P32</f>
        <v>1.4353609868182367</v>
      </c>
    </row>
    <row r="31" spans="1:20" ht="12.75">
      <c r="A31" t="s">
        <v>42</v>
      </c>
      <c r="B31" t="s">
        <v>38</v>
      </c>
      <c r="C31" s="4" t="s">
        <v>39</v>
      </c>
      <c r="E31">
        <v>1</v>
      </c>
      <c r="F31">
        <v>58.69</v>
      </c>
      <c r="K31">
        <v>1</v>
      </c>
      <c r="L31">
        <v>16</v>
      </c>
      <c r="O31">
        <f>(E31*F31)+(H31*I31)+(K31*L31)</f>
        <v>74.69</v>
      </c>
      <c r="P31" s="2">
        <f>(E31*F31)/O31</f>
        <v>0.7857812290801981</v>
      </c>
      <c r="Q31" s="1"/>
      <c r="R31" s="1">
        <f>P31/P30</f>
        <v>1.107109385459901</v>
      </c>
      <c r="S31" s="1">
        <f>P31/P31</f>
        <v>1</v>
      </c>
      <c r="T31" s="1">
        <f>P31/P32</f>
        <v>1.589101620029455</v>
      </c>
    </row>
    <row r="32" spans="1:20" ht="12.75">
      <c r="A32" t="s">
        <v>41</v>
      </c>
      <c r="B32" t="s">
        <v>40</v>
      </c>
      <c r="E32">
        <v>1</v>
      </c>
      <c r="F32">
        <v>58.69</v>
      </c>
      <c r="H32">
        <v>1</v>
      </c>
      <c r="I32">
        <v>12</v>
      </c>
      <c r="K32">
        <v>3</v>
      </c>
      <c r="L32">
        <v>16</v>
      </c>
      <c r="O32">
        <f>(E32*F32)+(H32*I32)+(K32*L32)</f>
        <v>118.69</v>
      </c>
      <c r="P32" s="2">
        <f>(E32*F32)/O32</f>
        <v>0.49448142219226554</v>
      </c>
      <c r="Q32" s="1"/>
      <c r="R32" s="1">
        <f>P32/P30</f>
        <v>0.6966888533153593</v>
      </c>
      <c r="S32" s="1">
        <f>P32/P31</f>
        <v>0.629286376274328</v>
      </c>
      <c r="T32" s="1">
        <f>P32/P32</f>
        <v>1</v>
      </c>
    </row>
  </sheetData>
  <mergeCells count="19">
    <mergeCell ref="E12:F12"/>
    <mergeCell ref="H12:I12"/>
    <mergeCell ref="K12:L12"/>
    <mergeCell ref="K3:L3"/>
    <mergeCell ref="H3:I3"/>
    <mergeCell ref="E3:F3"/>
    <mergeCell ref="K28:L28"/>
    <mergeCell ref="H28:I28"/>
    <mergeCell ref="E28:F28"/>
    <mergeCell ref="E20:F20"/>
    <mergeCell ref="K20:L20"/>
    <mergeCell ref="R4:T4"/>
    <mergeCell ref="R29:T29"/>
    <mergeCell ref="O3:P3"/>
    <mergeCell ref="O12:P12"/>
    <mergeCell ref="O28:P28"/>
    <mergeCell ref="O20:P20"/>
    <mergeCell ref="R13:T13"/>
    <mergeCell ref="R21:T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pdh</dc:creator>
  <cp:keywords/>
  <dc:description/>
  <cp:lastModifiedBy>pdh</cp:lastModifiedBy>
  <dcterms:created xsi:type="dcterms:W3CDTF">2012-02-18T02:59:38Z</dcterms:created>
  <dcterms:modified xsi:type="dcterms:W3CDTF">2012-02-18T04:55:09Z</dcterms:modified>
  <cp:category/>
  <cp:version/>
  <cp:contentType/>
  <cp:contentStatus/>
</cp:coreProperties>
</file>